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102" i="1" l="1"/>
  <c r="C104" i="1"/>
  <c r="C56" i="1"/>
  <c r="H39" i="1"/>
  <c r="H24" i="1"/>
  <c r="H48" i="1"/>
  <c r="H27" i="1"/>
  <c r="H21" i="1"/>
  <c r="H16" i="1"/>
  <c r="H19" i="1" l="1"/>
  <c r="H20" i="1"/>
  <c r="H28" i="1"/>
  <c r="H31" i="1"/>
  <c r="H32" i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<sst xmlns="http://schemas.openxmlformats.org/spreadsheetml/2006/main" count="147" uniqueCount="99">
  <si>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</si>
  <si>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</si>
  <si>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</si>
  <si>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</si>
  <si>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</si>
  <si>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</si>
  <si>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</si>
  <si>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</si>
  <si>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</si>
  <si>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</si>
  <si>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</si>
  <si>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</si>
  <si>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</si>
  <si>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</si>
  <si>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</si>
  <si>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</si>
  <si>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</si>
  <si>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</si>
  <si>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</si>
  <si>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</si>
  <si>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</si>
  <si>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</si>
  <si>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</si>
  <si>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</si>
  <si>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</si>
  <si>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09.12.2019.godine Dom zdravlja Požarevac je izvršio plaćanje prema dobavljačima:</t>
  </si>
  <si>
    <t>Primljena i neutrošena participacija od 09.12.2019.</t>
  </si>
  <si>
    <t>Dana:09.12.2019.</t>
  </si>
  <si>
    <t>Velebit</t>
  </si>
  <si>
    <t>Lavija</t>
  </si>
  <si>
    <t>Dunav osiguranje</t>
  </si>
  <si>
    <t>Generali Osiguranje Srbija</t>
  </si>
  <si>
    <t>Auto centar Toplica</t>
  </si>
  <si>
    <t>ZR Aleksandar Tosic</t>
  </si>
  <si>
    <t>Aqva Marija</t>
  </si>
  <si>
    <t>Deltagraf</t>
  </si>
  <si>
    <t>Inst.Dr.Dragomir Karajovic</t>
  </si>
  <si>
    <t>M Parts</t>
  </si>
  <si>
    <t>Mercator-S</t>
  </si>
  <si>
    <t>Print</t>
  </si>
  <si>
    <t>Profi-Mob</t>
  </si>
  <si>
    <t>Sinofarm</t>
  </si>
  <si>
    <t>Sektor</t>
  </si>
  <si>
    <t>Tehnomarket</t>
  </si>
  <si>
    <t>Vin-Auto</t>
  </si>
  <si>
    <t>Zavod za javno zdravlje</t>
  </si>
  <si>
    <t>Infolab</t>
  </si>
  <si>
    <t>Orion telekom</t>
  </si>
  <si>
    <t>3387/2019</t>
  </si>
  <si>
    <t>1809/2019</t>
  </si>
  <si>
    <t>001-1147-010285866-000</t>
  </si>
  <si>
    <t>001-1147-010285870-000</t>
  </si>
  <si>
    <t>001-1147-010285844-000</t>
  </si>
  <si>
    <t>001-1147-010285855-000</t>
  </si>
  <si>
    <t>51-1147-4005819</t>
  </si>
  <si>
    <t>N-3043/2019</t>
  </si>
  <si>
    <t>19-F0200879</t>
  </si>
  <si>
    <t>19F02-00908</t>
  </si>
  <si>
    <t>209/2019</t>
  </si>
  <si>
    <t>367-19</t>
  </si>
  <si>
    <t>2474</t>
  </si>
  <si>
    <t>19-4011-12</t>
  </si>
  <si>
    <t>1810/2019</t>
  </si>
  <si>
    <t>1806/2019</t>
  </si>
  <si>
    <t>887/19</t>
  </si>
  <si>
    <t>17620-24-2245</t>
  </si>
  <si>
    <t>335/19</t>
  </si>
  <si>
    <t>336/19</t>
  </si>
  <si>
    <t>4100/19</t>
  </si>
  <si>
    <t>4088/19</t>
  </si>
  <si>
    <t>4087/19</t>
  </si>
  <si>
    <t>4086/19</t>
  </si>
  <si>
    <t>4085/19</t>
  </si>
  <si>
    <t>330/19</t>
  </si>
  <si>
    <t>329/19</t>
  </si>
  <si>
    <t>328/19</t>
  </si>
  <si>
    <t>4095/19</t>
  </si>
  <si>
    <t>338/19</t>
  </si>
  <si>
    <t>4109/19</t>
  </si>
  <si>
    <t>327/19</t>
  </si>
  <si>
    <t>19-RN011000004</t>
  </si>
  <si>
    <t>IF2019-21796</t>
  </si>
  <si>
    <t>19RN001002248</t>
  </si>
  <si>
    <t>19RN001002267</t>
  </si>
  <si>
    <t>19RN001002397</t>
  </si>
  <si>
    <t>216/2019</t>
  </si>
  <si>
    <t>261/2019</t>
  </si>
  <si>
    <t>269/2019</t>
  </si>
  <si>
    <t>78/2019</t>
  </si>
  <si>
    <t>76</t>
  </si>
  <si>
    <t>79</t>
  </si>
  <si>
    <t>77/2019</t>
  </si>
  <si>
    <t>6628/2019</t>
  </si>
  <si>
    <t>5213-2019-TU-1077</t>
  </si>
  <si>
    <t>UGF1130/19-0687</t>
  </si>
  <si>
    <t>19-4016-12</t>
  </si>
  <si>
    <t>UKUPNO SANITETSKI MATERIJAL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</si>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</sst>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9" fontId="6" fillId="0" borderId="1" xfId="1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5" borderId="1" xfId="1" applyFont="1" applyFill="1" applyBorder="1"/>
    <xf numFmtId="166" fontId="6" fillId="0" borderId="1" xfId="1" applyNumberFormat="1" applyFill="1" applyBorder="1"/>
    <xf numFmtId="166" fontId="7" fillId="5" borderId="1" xfId="1" applyNumberFormat="1" applyFont="1" applyFill="1" applyBorder="1"/>
    <xf numFmtId="49" fontId="7" fillId="5" borderId="1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4"/>
  <sheetViews>
    <sheetView tabSelected="1" topLeftCell="A39" zoomScaleNormal="100" workbookViewId="0">
      <selection activeCell="F112" sqref="F112"/>
    </sheetView>
  </sheetViews>
  <sheetFormatPr defaultRowHeight="15" x14ac:dyDescent="0.25"/>
  <cols>
    <col min="1" max="1" width="6.7109375" customWidth="1"/>
    <col min="2" max="2" width="39" customWidth="1"/>
    <col min="3" max="3" width="24.8554687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C8" s="43" t="s">
        <v>27</v>
      </c>
      <c r="D8" s="43"/>
      <c r="E8" s="43"/>
      <c r="F8" s="43"/>
      <c r="G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8" t="s">
        <v>22</v>
      </c>
      <c r="C11" s="39"/>
      <c r="D11" s="39"/>
      <c r="E11" s="39"/>
      <c r="F11" s="40"/>
      <c r="G11" s="2" t="s">
        <v>5</v>
      </c>
      <c r="H11" s="2" t="s">
        <v>6</v>
      </c>
      <c r="I11" s="11"/>
      <c r="J11" s="11"/>
      <c r="K11" s="34"/>
      <c r="L11" s="34"/>
      <c r="M11" s="34"/>
      <c r="N11" s="34"/>
      <c r="O11" s="34"/>
    </row>
    <row r="12" spans="2:15" x14ac:dyDescent="0.25">
      <c r="B12" s="36" t="s">
        <v>20</v>
      </c>
      <c r="C12" s="36"/>
      <c r="D12" s="36"/>
      <c r="E12" s="36"/>
      <c r="F12" s="36"/>
      <c r="G12" s="14">
        <v>43808</v>
      </c>
      <c r="H12" s="23">
        <v>2501821.5099999998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35" t="s">
        <v>9</v>
      </c>
      <c r="C13" s="35"/>
      <c r="D13" s="35"/>
      <c r="E13" s="35"/>
      <c r="F13" s="35"/>
      <c r="G13" s="24">
        <v>43808</v>
      </c>
      <c r="H13" s="3">
        <f>H14+H25-H32-H42</f>
        <v>5097490.9100000011</v>
      </c>
      <c r="I13" s="11"/>
      <c r="J13" s="11"/>
      <c r="K13" s="9"/>
      <c r="L13" s="9"/>
      <c r="M13" s="9"/>
      <c r="N13" s="9"/>
      <c r="O13" s="9"/>
    </row>
    <row r="14" spans="2:15" x14ac:dyDescent="0.25">
      <c r="B14" s="37" t="s">
        <v>23</v>
      </c>
      <c r="C14" s="37"/>
      <c r="D14" s="37"/>
      <c r="E14" s="37"/>
      <c r="F14" s="37"/>
      <c r="G14" s="16">
        <v>43808</v>
      </c>
      <c r="H14" s="4">
        <f>H15+H16+H17+H18+H19+H20+H21+H22+H23+H24</f>
        <v>4765364.8500000015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</f>
        <v>1580450.2800000003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8" t="s">
        <v>2</v>
      </c>
      <c r="C19" s="29"/>
      <c r="D19" s="29"/>
      <c r="E19" s="29"/>
      <c r="F19" s="30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480802.02+1186875+1186875-1014200.1-1280397.15+1186875-44609.88-223130.9-471162.62+1186875+1559.88-300499.2-213136.6+2373750-128640-297341.92-390480.6-357319.8-782466.95+2373750-963742.4+2373750-1525463.63-324525.5-3816009.28-49572+1186875-60276+1186875-2396930.7-4800</f>
        <v>80156.670000001322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484175.45-346688.6+955500-401234.26+466515.57+362768.64-858079.38+471174.85-471174.85+17809.58+585975.98-585975.98+955500+592731.36-1636267-442868.24</f>
        <v>149863.12000000034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</f>
        <v>2145924.7799999993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8" t="s">
        <v>26</v>
      </c>
      <c r="C24" s="29"/>
      <c r="D24" s="29"/>
      <c r="E24" s="29"/>
      <c r="F24" s="30"/>
      <c r="G24" s="13"/>
      <c r="H24" s="10">
        <f>5950+8800+11600+15950+12800+6650+15820+7900+13650+7750+10200+12400+10300+5900+9200+8800+14300+14800+7350+6850+7000+8250+10750+12500+8450+11350+11050+5350+9000+14200+6000+19100+7350+18350+6800+12650+16750+9650+14200+11600+11200+13700+20900+7500+19250+8550+12950+4500+9900+4900+8100+6150+6500+11950+12300+4450+12700+5000+10500+2900+8300+5750+13050+4400+10750+5850+7850+4050+11450+3800+12300+4650+13800+5750+11000+6300+11950+6350+15000+6250+14800+4350</f>
        <v>808970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43808</v>
      </c>
      <c r="H25" s="4">
        <f>H26+H27+H28+H29+H30+H31</f>
        <v>993836.55999999994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113000+113000-113349.78+113000-117830.83+113000-124074.89+113000-117341.72+113000-96653.49+0.5+113000-76088.11+113000-99241.44+113000-70377.56+223250-0.02-75420.83-90956.97+115750-132414.92-2700-0.15+40000-136817.21</f>
        <v>142732.57999999999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1758775.38-1036974.4+179666.67-200000-157432+359333.33-117850+9240</f>
        <v>794758.98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35339+16453+4553</f>
        <v>56345</v>
      </c>
      <c r="I31" s="11"/>
      <c r="J31" s="11"/>
    </row>
    <row r="32" spans="2:13" x14ac:dyDescent="0.25">
      <c r="B32" s="47" t="s">
        <v>16</v>
      </c>
      <c r="C32" s="48"/>
      <c r="D32" s="48"/>
      <c r="E32" s="48"/>
      <c r="F32" s="49"/>
      <c r="G32" s="17">
        <v>43808</v>
      </c>
      <c r="H32" s="5">
        <f>SUM(H33:H41)</f>
        <v>660510.50000000012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12125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8" t="s">
        <v>2</v>
      </c>
      <c r="C37" s="29"/>
      <c r="D37" s="29"/>
      <c r="E37" s="29"/>
      <c r="F37" s="30"/>
      <c r="G37" s="13"/>
      <c r="H37" s="10">
        <v>80156.67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79838.24+488390.59</f>
        <v>568228.83000000007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47" t="s">
        <v>21</v>
      </c>
      <c r="C42" s="48"/>
      <c r="D42" s="48"/>
      <c r="E42" s="48"/>
      <c r="F42" s="49"/>
      <c r="G42" s="17">
        <v>43808</v>
      </c>
      <c r="H42" s="5">
        <f>SUM(H43:H47)</f>
        <v>1200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1200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31" t="s">
        <v>18</v>
      </c>
      <c r="C48" s="32"/>
      <c r="D48" s="32"/>
      <c r="E48" s="32"/>
      <c r="F48" s="33"/>
      <c r="G48" s="18">
        <v>43808</v>
      </c>
      <c r="H48" s="6">
        <f>35842.79+5089960+549600+691200+5000+8000+5231.78+20830.22-6369822</f>
        <v>35842.790000000037</v>
      </c>
      <c r="I48" s="11"/>
      <c r="J48"/>
      <c r="L48" s="8"/>
    </row>
    <row r="49" spans="2:11" x14ac:dyDescent="0.25">
      <c r="B49" s="28" t="s">
        <v>17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1" x14ac:dyDescent="0.25">
      <c r="B50" s="44" t="s">
        <v>4</v>
      </c>
      <c r="C50" s="45"/>
      <c r="D50" s="45"/>
      <c r="E50" s="45"/>
      <c r="F50" s="46"/>
      <c r="G50" s="2"/>
      <c r="H50" s="7">
        <f>H14+H25-H32-H42+H48-H49</f>
        <v>5133333.7000000011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28</v>
      </c>
      <c r="C54" s="54">
        <v>6000</v>
      </c>
      <c r="D54" s="27" t="s">
        <v>48</v>
      </c>
    </row>
    <row r="55" spans="2:11" x14ac:dyDescent="0.25">
      <c r="B55" s="26" t="s">
        <v>29</v>
      </c>
      <c r="C55" s="54">
        <v>74156.67</v>
      </c>
      <c r="D55" s="27" t="s">
        <v>49</v>
      </c>
    </row>
    <row r="56" spans="2:11" x14ac:dyDescent="0.25">
      <c r="B56" s="53" t="s">
        <v>96</v>
      </c>
      <c r="C56" s="55">
        <f>SUM(C54:C55)</f>
        <v>80156.67</v>
      </c>
      <c r="D56" s="56"/>
    </row>
    <row r="57" spans="2:11" x14ac:dyDescent="0.25">
      <c r="B57" s="26" t="s">
        <v>30</v>
      </c>
      <c r="C57" s="54">
        <v>6264.32</v>
      </c>
      <c r="D57" s="27" t="s">
        <v>50</v>
      </c>
    </row>
    <row r="58" spans="2:11" x14ac:dyDescent="0.25">
      <c r="B58" s="26" t="s">
        <v>30</v>
      </c>
      <c r="C58" s="54">
        <v>20891.89</v>
      </c>
      <c r="D58" s="27" t="s">
        <v>51</v>
      </c>
    </row>
    <row r="59" spans="2:11" x14ac:dyDescent="0.25">
      <c r="B59" s="26" t="s">
        <v>30</v>
      </c>
      <c r="C59" s="54">
        <v>2231.6799999999998</v>
      </c>
      <c r="D59" s="27" t="s">
        <v>52</v>
      </c>
    </row>
    <row r="60" spans="2:11" x14ac:dyDescent="0.25">
      <c r="B60" s="26" t="s">
        <v>30</v>
      </c>
      <c r="C60" s="54">
        <v>2591.5700000000002</v>
      </c>
      <c r="D60" s="27" t="s">
        <v>53</v>
      </c>
    </row>
    <row r="61" spans="2:11" x14ac:dyDescent="0.25">
      <c r="B61" s="26" t="s">
        <v>30</v>
      </c>
      <c r="C61" s="54">
        <v>15546.78</v>
      </c>
      <c r="D61" s="27" t="s">
        <v>54</v>
      </c>
    </row>
    <row r="62" spans="2:11" x14ac:dyDescent="0.25">
      <c r="B62" s="26" t="s">
        <v>31</v>
      </c>
      <c r="C62" s="54">
        <v>32312</v>
      </c>
      <c r="D62" s="27" t="s">
        <v>55</v>
      </c>
    </row>
    <row r="63" spans="2:11" x14ac:dyDescent="0.25">
      <c r="B63" s="26" t="s">
        <v>32</v>
      </c>
      <c r="C63" s="54">
        <v>31110</v>
      </c>
      <c r="D63" s="27" t="s">
        <v>56</v>
      </c>
    </row>
    <row r="64" spans="2:11" x14ac:dyDescent="0.25">
      <c r="B64" s="26" t="s">
        <v>32</v>
      </c>
      <c r="C64" s="54">
        <v>11760</v>
      </c>
      <c r="D64" s="27" t="s">
        <v>57</v>
      </c>
    </row>
    <row r="65" spans="2:4" x14ac:dyDescent="0.25">
      <c r="B65" s="26" t="s">
        <v>33</v>
      </c>
      <c r="C65" s="54">
        <v>7100</v>
      </c>
      <c r="D65" s="27" t="s">
        <v>58</v>
      </c>
    </row>
    <row r="66" spans="2:4" x14ac:dyDescent="0.25">
      <c r="B66" s="26" t="s">
        <v>34</v>
      </c>
      <c r="C66" s="54">
        <v>3290</v>
      </c>
      <c r="D66" s="27" t="s">
        <v>59</v>
      </c>
    </row>
    <row r="67" spans="2:4" x14ac:dyDescent="0.25">
      <c r="B67" s="26" t="s">
        <v>35</v>
      </c>
      <c r="C67" s="54">
        <v>23259.7</v>
      </c>
      <c r="D67" s="27" t="s">
        <v>60</v>
      </c>
    </row>
    <row r="68" spans="2:4" x14ac:dyDescent="0.25">
      <c r="B68" s="26" t="s">
        <v>36</v>
      </c>
      <c r="C68" s="54">
        <v>10800</v>
      </c>
      <c r="D68" s="27" t="s">
        <v>61</v>
      </c>
    </row>
    <row r="69" spans="2:4" x14ac:dyDescent="0.25">
      <c r="B69" s="26" t="s">
        <v>29</v>
      </c>
      <c r="C69" s="54">
        <v>45780</v>
      </c>
      <c r="D69" s="27" t="s">
        <v>62</v>
      </c>
    </row>
    <row r="70" spans="2:4" x14ac:dyDescent="0.25">
      <c r="B70" s="26" t="s">
        <v>29</v>
      </c>
      <c r="C70" s="54">
        <v>8256</v>
      </c>
      <c r="D70" s="27" t="s">
        <v>63</v>
      </c>
    </row>
    <row r="71" spans="2:4" x14ac:dyDescent="0.25">
      <c r="B71" s="26" t="s">
        <v>37</v>
      </c>
      <c r="C71" s="54">
        <v>4500</v>
      </c>
      <c r="D71" s="27" t="s">
        <v>64</v>
      </c>
    </row>
    <row r="72" spans="2:4" x14ac:dyDescent="0.25">
      <c r="B72" s="26" t="s">
        <v>38</v>
      </c>
      <c r="C72" s="54">
        <v>2574.09</v>
      </c>
      <c r="D72" s="27" t="s">
        <v>65</v>
      </c>
    </row>
    <row r="73" spans="2:4" x14ac:dyDescent="0.25">
      <c r="B73" s="26" t="s">
        <v>39</v>
      </c>
      <c r="C73" s="54">
        <v>1700</v>
      </c>
      <c r="D73" s="27" t="s">
        <v>66</v>
      </c>
    </row>
    <row r="74" spans="2:4" x14ac:dyDescent="0.25">
      <c r="B74" s="26" t="s">
        <v>39</v>
      </c>
      <c r="C74" s="54">
        <v>1700</v>
      </c>
      <c r="D74" s="27" t="s">
        <v>67</v>
      </c>
    </row>
    <row r="75" spans="2:4" x14ac:dyDescent="0.25">
      <c r="B75" s="26" t="s">
        <v>39</v>
      </c>
      <c r="C75" s="54">
        <v>1800</v>
      </c>
      <c r="D75" s="27" t="s">
        <v>68</v>
      </c>
    </row>
    <row r="76" spans="2:4" x14ac:dyDescent="0.25">
      <c r="B76" s="26" t="s">
        <v>39</v>
      </c>
      <c r="C76" s="54">
        <v>2000</v>
      </c>
      <c r="D76" s="27" t="s">
        <v>69</v>
      </c>
    </row>
    <row r="77" spans="2:4" x14ac:dyDescent="0.25">
      <c r="B77" s="26" t="s">
        <v>39</v>
      </c>
      <c r="C77" s="54">
        <v>8500</v>
      </c>
      <c r="D77" s="27" t="s">
        <v>70</v>
      </c>
    </row>
    <row r="78" spans="2:4" x14ac:dyDescent="0.25">
      <c r="B78" s="26" t="s">
        <v>39</v>
      </c>
      <c r="C78" s="54">
        <v>2000</v>
      </c>
      <c r="D78" s="27" t="s">
        <v>71</v>
      </c>
    </row>
    <row r="79" spans="2:4" x14ac:dyDescent="0.25">
      <c r="B79" s="26" t="s">
        <v>39</v>
      </c>
      <c r="C79" s="54">
        <v>7000</v>
      </c>
      <c r="D79" s="27" t="s">
        <v>72</v>
      </c>
    </row>
    <row r="80" spans="2:4" x14ac:dyDescent="0.25">
      <c r="B80" s="26" t="s">
        <v>39</v>
      </c>
      <c r="C80" s="54">
        <v>1700</v>
      </c>
      <c r="D80" s="27" t="s">
        <v>73</v>
      </c>
    </row>
    <row r="81" spans="2:4" x14ac:dyDescent="0.25">
      <c r="B81" s="26" t="s">
        <v>39</v>
      </c>
      <c r="C81" s="54">
        <v>1700</v>
      </c>
      <c r="D81" s="27" t="s">
        <v>74</v>
      </c>
    </row>
    <row r="82" spans="2:4" x14ac:dyDescent="0.25">
      <c r="B82" s="26" t="s">
        <v>39</v>
      </c>
      <c r="C82" s="54">
        <v>1700</v>
      </c>
      <c r="D82" s="27" t="s">
        <v>75</v>
      </c>
    </row>
    <row r="83" spans="2:4" x14ac:dyDescent="0.25">
      <c r="B83" s="26" t="s">
        <v>39</v>
      </c>
      <c r="C83" s="54">
        <v>2000</v>
      </c>
      <c r="D83" s="27" t="s">
        <v>76</v>
      </c>
    </row>
    <row r="84" spans="2:4" x14ac:dyDescent="0.25">
      <c r="B84" s="26" t="s">
        <v>39</v>
      </c>
      <c r="C84" s="54">
        <v>1700</v>
      </c>
      <c r="D84" s="27" t="s">
        <v>77</v>
      </c>
    </row>
    <row r="85" spans="2:4" x14ac:dyDescent="0.25">
      <c r="B85" s="26" t="s">
        <v>39</v>
      </c>
      <c r="C85" s="54">
        <v>3600</v>
      </c>
      <c r="D85" s="27" t="s">
        <v>78</v>
      </c>
    </row>
    <row r="86" spans="2:4" x14ac:dyDescent="0.25">
      <c r="B86" s="26" t="s">
        <v>39</v>
      </c>
      <c r="C86" s="54">
        <v>1700</v>
      </c>
      <c r="D86" s="27" t="s">
        <v>79</v>
      </c>
    </row>
    <row r="87" spans="2:4" x14ac:dyDescent="0.25">
      <c r="B87" s="26" t="s">
        <v>40</v>
      </c>
      <c r="C87" s="54">
        <v>26400</v>
      </c>
      <c r="D87" s="27" t="s">
        <v>80</v>
      </c>
    </row>
    <row r="88" spans="2:4" x14ac:dyDescent="0.25">
      <c r="B88" s="26" t="s">
        <v>41</v>
      </c>
      <c r="C88" s="54">
        <v>3600</v>
      </c>
      <c r="D88" s="27" t="s">
        <v>81</v>
      </c>
    </row>
    <row r="89" spans="2:4" x14ac:dyDescent="0.25">
      <c r="B89" s="26" t="s">
        <v>42</v>
      </c>
      <c r="C89" s="54">
        <v>17136</v>
      </c>
      <c r="D89" s="27" t="s">
        <v>82</v>
      </c>
    </row>
    <row r="90" spans="2:4" x14ac:dyDescent="0.25">
      <c r="B90" s="26" t="s">
        <v>42</v>
      </c>
      <c r="C90" s="54">
        <v>21792</v>
      </c>
      <c r="D90" s="27" t="s">
        <v>83</v>
      </c>
    </row>
    <row r="91" spans="2:4" x14ac:dyDescent="0.25">
      <c r="B91" s="26" t="s">
        <v>42</v>
      </c>
      <c r="C91" s="54">
        <v>2040</v>
      </c>
      <c r="D91" s="27" t="s">
        <v>84</v>
      </c>
    </row>
    <row r="92" spans="2:4" x14ac:dyDescent="0.25">
      <c r="B92" s="26" t="s">
        <v>43</v>
      </c>
      <c r="C92" s="54">
        <v>7500</v>
      </c>
      <c r="D92" s="27" t="s">
        <v>85</v>
      </c>
    </row>
    <row r="93" spans="2:4" x14ac:dyDescent="0.25">
      <c r="B93" s="26" t="s">
        <v>43</v>
      </c>
      <c r="C93" s="54">
        <v>2900</v>
      </c>
      <c r="D93" s="27" t="s">
        <v>86</v>
      </c>
    </row>
    <row r="94" spans="2:4" x14ac:dyDescent="0.25">
      <c r="B94" s="26" t="s">
        <v>43</v>
      </c>
      <c r="C94" s="54">
        <v>3000</v>
      </c>
      <c r="D94" s="27" t="s">
        <v>87</v>
      </c>
    </row>
    <row r="95" spans="2:4" x14ac:dyDescent="0.25">
      <c r="B95" s="26" t="s">
        <v>44</v>
      </c>
      <c r="C95" s="54">
        <v>1000</v>
      </c>
      <c r="D95" s="27" t="s">
        <v>88</v>
      </c>
    </row>
    <row r="96" spans="2:4" x14ac:dyDescent="0.25">
      <c r="B96" s="26" t="s">
        <v>44</v>
      </c>
      <c r="C96" s="54">
        <v>1000</v>
      </c>
      <c r="D96" s="27" t="s">
        <v>89</v>
      </c>
    </row>
    <row r="97" spans="2:4" x14ac:dyDescent="0.25">
      <c r="B97" s="26" t="s">
        <v>44</v>
      </c>
      <c r="C97" s="54">
        <v>12000</v>
      </c>
      <c r="D97" s="27" t="s">
        <v>90</v>
      </c>
    </row>
    <row r="98" spans="2:4" x14ac:dyDescent="0.25">
      <c r="B98" s="26" t="s">
        <v>44</v>
      </c>
      <c r="C98" s="54">
        <v>1500</v>
      </c>
      <c r="D98" s="27" t="s">
        <v>91</v>
      </c>
    </row>
    <row r="99" spans="2:4" x14ac:dyDescent="0.25">
      <c r="B99" s="26" t="s">
        <v>45</v>
      </c>
      <c r="C99" s="54">
        <v>48750</v>
      </c>
      <c r="D99" s="27" t="s">
        <v>92</v>
      </c>
    </row>
    <row r="100" spans="2:4" x14ac:dyDescent="0.25">
      <c r="B100" s="26" t="s">
        <v>46</v>
      </c>
      <c r="C100" s="54">
        <v>150744</v>
      </c>
      <c r="D100" s="27" t="s">
        <v>93</v>
      </c>
    </row>
    <row r="101" spans="2:4" x14ac:dyDescent="0.25">
      <c r="B101" s="26" t="s">
        <v>47</v>
      </c>
      <c r="C101" s="54">
        <v>1798.8</v>
      </c>
      <c r="D101" s="27" t="s">
        <v>94</v>
      </c>
    </row>
    <row r="102" spans="2:4" x14ac:dyDescent="0.25">
      <c r="B102" s="53" t="s">
        <v>97</v>
      </c>
      <c r="C102" s="55">
        <f>SUM(C57:C101)</f>
        <v>568228.83000000007</v>
      </c>
      <c r="D102" s="56"/>
    </row>
    <row r="103" spans="2:4" x14ac:dyDescent="0.25">
      <c r="B103" s="26" t="s">
        <v>36</v>
      </c>
      <c r="C103" s="54">
        <v>1200</v>
      </c>
      <c r="D103" s="27" t="s">
        <v>95</v>
      </c>
    </row>
    <row r="104" spans="2:4" x14ac:dyDescent="0.25">
      <c r="B104" s="53" t="s">
        <v>98</v>
      </c>
      <c r="C104" s="55">
        <f>SUM(C103)</f>
        <v>1200</v>
      </c>
      <c r="D104" s="56"/>
    </row>
  </sheetData>
  <mergeCells count="46"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C2:G2"/>
    <mergeCell ref="B4:D4"/>
    <mergeCell ref="B5:D5"/>
    <mergeCell ref="B6:D6"/>
    <mergeCell ref="C8:G8"/>
    <mergeCell ref="B19:F19"/>
    <mergeCell ref="B20:F20"/>
    <mergeCell ref="B21:F21"/>
    <mergeCell ref="B22:F22"/>
    <mergeCell ref="K11:O11"/>
    <mergeCell ref="B13:F13"/>
    <mergeCell ref="B12:F12"/>
    <mergeCell ref="B14:F14"/>
    <mergeCell ref="B11:F11"/>
    <mergeCell ref="B17:F17"/>
    <mergeCell ref="B16:F16"/>
    <mergeCell ref="B15:F15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2019-12-10T07:43:22Z</dcterms:modified>
</cp:coreProperties>
</file>